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1519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<sst xmlns="http://schemas.openxmlformats.org/spreadsheetml/2006/main" count="73" uniqueCount="42">
  <si>
    <t>Укупна средства</t>
  </si>
  <si>
    <t>Средства из буџета</t>
  </si>
  <si>
    <t>Издаци из додатних
прихода органа</t>
  </si>
  <si>
    <t>Назив програма</t>
  </si>
  <si>
    <t>ПРОГРАМ 1-Локални развој и просторно планирање</t>
  </si>
  <si>
    <t>Приходи из буџета</t>
  </si>
  <si>
    <t>Укупно ПРОГРАМ 1-Локални развој и просторно планирање</t>
  </si>
  <si>
    <t>ПРОГРАМ 2-Комунална делатност</t>
  </si>
  <si>
    <t>Укупно ПРОГРАМ 2-Комунална делатност</t>
  </si>
  <si>
    <t>Дотације од осталих нивоа власти</t>
  </si>
  <si>
    <t>Пренета неутрошена средства</t>
  </si>
  <si>
    <t>ПРОГРАМ 3-Локални економски развој</t>
  </si>
  <si>
    <t>ПРОГРАМ 4-Развој туризма</t>
  </si>
  <si>
    <t>ПРОГРАМ 5-Развој пољопривреде</t>
  </si>
  <si>
    <t>Укупно ПРОГРАМ 5-Развој пољопривреде</t>
  </si>
  <si>
    <t>ПРОГРАМ 6-Заштита животне средине</t>
  </si>
  <si>
    <t>Укупно ПРОГРАМ 6-Заштита животне средине</t>
  </si>
  <si>
    <t>ПРОГРАМ 7-Путна инфраструктура</t>
  </si>
  <si>
    <t>Укупно ПРОГРАМ 7-Путна инфраструктура</t>
  </si>
  <si>
    <t>ПРОГРАМ 8-Предшколско васпитање</t>
  </si>
  <si>
    <t>Сопствена средства</t>
  </si>
  <si>
    <t>ПРОГРАМ 9-Основно образовање</t>
  </si>
  <si>
    <t>Укупно ПРОГРАМ 8-Предшколско васпитање</t>
  </si>
  <si>
    <t>Укупно ПРОГРАМ 9-Основно образовање</t>
  </si>
  <si>
    <t>ПРОГРАМ 10-Средње  образовање</t>
  </si>
  <si>
    <t>Укупно ПРОГРАМ 10-Средње  образовање</t>
  </si>
  <si>
    <t xml:space="preserve"> ПРОГРАМ 11-Социјална заштита</t>
  </si>
  <si>
    <t>Укупно ПРОГРАМ 11-Социјална заштита</t>
  </si>
  <si>
    <t>Укупно ПРОГРАМ 12-Здравствена заштита</t>
  </si>
  <si>
    <t xml:space="preserve"> ПРОГРАМ 12-Здравствена заштита</t>
  </si>
  <si>
    <t xml:space="preserve"> ПРОГРАМ 13-Развој културе</t>
  </si>
  <si>
    <t xml:space="preserve"> Укупно ПРОГРАМ 13-Развој културе</t>
  </si>
  <si>
    <t xml:space="preserve">  ПРОГРАМ 14-Развој спорта и омладине</t>
  </si>
  <si>
    <t xml:space="preserve"> Укупно ПРОГРАМ 14-Развој спорта и омладине</t>
  </si>
  <si>
    <t xml:space="preserve">  ПРОГРАМ 15-Локална самоуправа</t>
  </si>
  <si>
    <t xml:space="preserve">  Укупно ПРОГРАМ 15-Локална самоуправа</t>
  </si>
  <si>
    <t>Примања од задуживања</t>
  </si>
  <si>
    <t xml:space="preserve">Укупно ПРОГРАМ 3-Локални економски развој </t>
  </si>
  <si>
    <t>Укупно ПРОГРАМ 4-Развој туризма</t>
  </si>
  <si>
    <t>СВЕГА</t>
  </si>
  <si>
    <t>Донације од међ. Орган.</t>
  </si>
  <si>
    <t>Планирани и остварени расходи и издаци буџетских корисника исказују  се по следећим ПРОГРАМИМА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</si>
</sst>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4" fontId="41" fillId="0" borderId="13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4" fontId="42" fillId="0" borderId="18" xfId="0" applyNumberFormat="1" applyFont="1" applyBorder="1" applyAlignment="1">
      <alignment/>
    </xf>
    <xf numFmtId="4" fontId="42" fillId="0" borderId="19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16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4" fontId="41" fillId="0" borderId="22" xfId="0" applyNumberFormat="1" applyFont="1" applyBorder="1" applyAlignment="1">
      <alignment/>
    </xf>
    <xf numFmtId="4" fontId="41" fillId="0" borderId="23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4" fontId="42" fillId="0" borderId="21" xfId="0" applyNumberFormat="1" applyFont="1" applyBorder="1" applyAlignment="1">
      <alignment/>
    </xf>
    <xf numFmtId="4" fontId="42" fillId="0" borderId="25" xfId="0" applyNumberFormat="1" applyFont="1" applyBorder="1" applyAlignment="1">
      <alignment/>
    </xf>
    <xf numFmtId="4" fontId="42" fillId="0" borderId="26" xfId="0" applyNumberFormat="1" applyFont="1" applyBorder="1" applyAlignment="1">
      <alignment/>
    </xf>
    <xf numFmtId="4" fontId="42" fillId="0" borderId="23" xfId="0" applyNumberFormat="1" applyFont="1" applyBorder="1" applyAlignment="1">
      <alignment/>
    </xf>
    <xf numFmtId="4" fontId="41" fillId="0" borderId="21" xfId="0" applyNumberFormat="1" applyFont="1" applyBorder="1" applyAlignment="1">
      <alignment/>
    </xf>
    <xf numFmtId="4" fontId="42" fillId="0" borderId="27" xfId="0" applyNumberFormat="1" applyFont="1" applyBorder="1" applyAlignment="1">
      <alignment/>
    </xf>
    <xf numFmtId="4" fontId="41" fillId="0" borderId="27" xfId="0" applyNumberFormat="1" applyFont="1" applyBorder="1" applyAlignment="1">
      <alignment/>
    </xf>
    <xf numFmtId="4" fontId="42" fillId="0" borderId="28" xfId="0" applyNumberFormat="1" applyFont="1" applyBorder="1" applyAlignment="1">
      <alignment vertical="center"/>
    </xf>
    <xf numFmtId="4" fontId="42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1" fillId="0" borderId="29" xfId="0" applyNumberFormat="1" applyFont="1" applyBorder="1" applyAlignment="1">
      <alignment/>
    </xf>
    <xf numFmtId="4" fontId="41" fillId="0" borderId="30" xfId="0" applyNumberFormat="1" applyFont="1" applyBorder="1" applyAlignment="1">
      <alignment/>
    </xf>
    <xf numFmtId="4" fontId="42" fillId="0" borderId="31" xfId="0" applyNumberFormat="1" applyFont="1" applyBorder="1" applyAlignment="1">
      <alignment/>
    </xf>
    <xf numFmtId="4" fontId="42" fillId="0" borderId="32" xfId="0" applyNumberFormat="1" applyFont="1" applyBorder="1" applyAlignment="1">
      <alignment/>
    </xf>
    <xf numFmtId="4" fontId="42" fillId="0" borderId="30" xfId="0" applyNumberFormat="1" applyFont="1" applyBorder="1" applyAlignment="1">
      <alignment/>
    </xf>
    <xf numFmtId="4" fontId="41" fillId="0" borderId="32" xfId="0" applyNumberFormat="1" applyFont="1" applyBorder="1" applyAlignment="1">
      <alignment/>
    </xf>
    <xf numFmtId="4" fontId="42" fillId="0" borderId="33" xfId="0" applyNumberFormat="1" applyFont="1" applyBorder="1" applyAlignment="1">
      <alignment/>
    </xf>
    <xf numFmtId="4" fontId="41" fillId="0" borderId="33" xfId="0" applyNumberFormat="1" applyFont="1" applyBorder="1" applyAlignment="1">
      <alignment/>
    </xf>
    <xf numFmtId="4" fontId="42" fillId="0" borderId="34" xfId="0" applyNumberFormat="1" applyFont="1" applyBorder="1" applyAlignment="1">
      <alignment vertical="center"/>
    </xf>
    <xf numFmtId="4" fontId="42" fillId="0" borderId="2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80" zoomScaleNormal="80" zoomScalePageLayoutView="0" workbookViewId="0" topLeftCell="A1">
      <selection activeCell="A3" sqref="A3:D3"/>
    </sheetView>
  </sheetViews>
  <sheetFormatPr defaultColWidth="9.140625" defaultRowHeight="12.75"/>
  <cols>
    <col min="1" max="1" width="66.140625" style="0" bestFit="1" customWidth="1"/>
    <col min="2" max="2" width="20.00390625" style="0" bestFit="1" customWidth="1"/>
    <col min="3" max="3" width="17.57421875" style="17" bestFit="1" customWidth="1"/>
    <col min="4" max="4" width="19.140625" style="0" customWidth="1"/>
    <col min="5" max="5" width="20.421875" style="0" customWidth="1"/>
    <col min="6" max="6" width="16.7109375" style="0" customWidth="1"/>
    <col min="7" max="7" width="19.7109375" style="0" customWidth="1"/>
    <col min="8" max="8" width="17.28125" style="22" bestFit="1" customWidth="1"/>
    <col min="9" max="9" width="17.28125" style="0" bestFit="1" customWidth="1"/>
    <col min="10" max="10" width="16.00390625" style="0" bestFit="1" customWidth="1"/>
    <col min="11" max="11" width="17.28125" style="0" bestFit="1" customWidth="1"/>
  </cols>
  <sheetData>
    <row r="1" spans="1:4" ht="12.75">
      <c r="A1" s="62"/>
      <c r="B1" s="62"/>
      <c r="C1" s="62"/>
      <c r="D1" s="62"/>
    </row>
    <row r="3" spans="1:4" ht="12.75">
      <c r="A3" s="63"/>
      <c r="B3" s="63"/>
      <c r="C3" s="63"/>
      <c r="D3" s="63"/>
    </row>
    <row r="5" spans="1:12" ht="12.75">
      <c r="A5" s="67" t="s">
        <v>41</v>
      </c>
      <c r="B5" s="68"/>
      <c r="C5" s="68"/>
      <c r="D5" s="68"/>
      <c r="E5" s="62"/>
      <c r="F5" s="62"/>
      <c r="G5" s="62"/>
      <c r="H5" s="23"/>
      <c r="I5" s="10"/>
      <c r="J5" s="10"/>
      <c r="K5" s="10"/>
      <c r="L5" s="10"/>
    </row>
    <row r="6" spans="2:12" ht="13.5" thickBot="1">
      <c r="B6" s="8"/>
      <c r="C6" s="18"/>
      <c r="D6" s="8"/>
      <c r="F6" s="10"/>
      <c r="G6" s="10"/>
      <c r="H6" s="23"/>
      <c r="I6" s="10"/>
      <c r="J6" s="10"/>
      <c r="K6" s="10"/>
      <c r="L6" s="10"/>
    </row>
    <row r="7" spans="1:12" ht="39" thickBot="1">
      <c r="A7" s="9" t="s">
        <v>3</v>
      </c>
      <c r="B7" s="9" t="s">
        <v>1</v>
      </c>
      <c r="C7" s="19" t="s">
        <v>2</v>
      </c>
      <c r="D7" s="43" t="s">
        <v>0</v>
      </c>
      <c r="E7" s="9" t="s">
        <v>1</v>
      </c>
      <c r="F7" s="19" t="s">
        <v>2</v>
      </c>
      <c r="G7" s="9" t="s">
        <v>0</v>
      </c>
      <c r="H7" s="42"/>
      <c r="I7" s="2"/>
      <c r="J7" s="1"/>
      <c r="K7" s="66"/>
      <c r="L7" s="10"/>
    </row>
    <row r="8" spans="1:12" ht="15.75" thickBot="1">
      <c r="A8" s="9">
        <v>1</v>
      </c>
      <c r="B8" s="9">
        <v>2</v>
      </c>
      <c r="C8" s="20">
        <v>3</v>
      </c>
      <c r="D8" s="43">
        <v>4</v>
      </c>
      <c r="E8" s="59">
        <v>5</v>
      </c>
      <c r="F8" s="59">
        <v>6</v>
      </c>
      <c r="G8" s="60">
        <v>7</v>
      </c>
      <c r="H8" s="42"/>
      <c r="I8" s="2"/>
      <c r="J8" s="1"/>
      <c r="K8" s="66"/>
      <c r="L8" s="10"/>
    </row>
    <row r="9" spans="1:12" ht="15.75">
      <c r="A9" s="11" t="s">
        <v>4</v>
      </c>
      <c r="B9" s="11"/>
      <c r="C9" s="21"/>
      <c r="D9" s="44"/>
      <c r="E9" s="57"/>
      <c r="F9" s="57"/>
      <c r="G9" s="58"/>
      <c r="H9" s="24"/>
      <c r="I9" s="1"/>
      <c r="J9" s="1"/>
      <c r="K9" s="1"/>
      <c r="L9" s="10"/>
    </row>
    <row r="10" spans="1:12" ht="12.75" customHeight="1">
      <c r="A10" s="26" t="s">
        <v>5</v>
      </c>
      <c r="B10" s="30">
        <v>23800000</v>
      </c>
      <c r="C10" s="30">
        <v>0</v>
      </c>
      <c r="D10" s="45">
        <f>B10+C10</f>
        <v>23800000</v>
      </c>
      <c r="E10" s="30">
        <v>613467.47</v>
      </c>
      <c r="F10" s="30">
        <v>0</v>
      </c>
      <c r="G10" s="69">
        <f>E10+F10</f>
        <v>613467.47</v>
      </c>
      <c r="H10" s="25"/>
      <c r="I10" s="4"/>
      <c r="J10" s="1"/>
      <c r="K10" s="4"/>
      <c r="L10" s="10"/>
    </row>
    <row r="11" spans="1:12" ht="12.75" customHeight="1">
      <c r="A11" s="26" t="s">
        <v>9</v>
      </c>
      <c r="B11" s="31">
        <v>0</v>
      </c>
      <c r="C11" s="31">
        <v>0</v>
      </c>
      <c r="D11" s="46">
        <f>B11+C11</f>
        <v>0</v>
      </c>
      <c r="E11" s="31">
        <v>0</v>
      </c>
      <c r="F11" s="31">
        <v>0</v>
      </c>
      <c r="G11" s="70">
        <f>E11+F11</f>
        <v>0</v>
      </c>
      <c r="H11" s="25"/>
      <c r="I11" s="4"/>
      <c r="J11" s="1"/>
      <c r="K11" s="4"/>
      <c r="L11" s="10"/>
    </row>
    <row r="12" spans="1:12" ht="15.75" thickBot="1">
      <c r="A12" s="12" t="s">
        <v>6</v>
      </c>
      <c r="B12" s="34">
        <f>B10+B11</f>
        <v>23800000</v>
      </c>
      <c r="C12" s="34">
        <v>0</v>
      </c>
      <c r="D12" s="47">
        <f>B12+C12</f>
        <v>23800000</v>
      </c>
      <c r="E12" s="34">
        <f>E10+E11</f>
        <v>613467.47</v>
      </c>
      <c r="F12" s="34">
        <v>0</v>
      </c>
      <c r="G12" s="71">
        <f>E12+F12</f>
        <v>613467.47</v>
      </c>
      <c r="H12" s="25"/>
      <c r="I12" s="4"/>
      <c r="J12" s="1"/>
      <c r="K12" s="4"/>
      <c r="L12" s="10"/>
    </row>
    <row r="13" spans="1:12" ht="12.75">
      <c r="A13" s="11" t="s">
        <v>7</v>
      </c>
      <c r="B13" s="35"/>
      <c r="C13" s="35"/>
      <c r="D13" s="48"/>
      <c r="E13" s="35"/>
      <c r="F13" s="35"/>
      <c r="G13" s="72"/>
      <c r="H13" s="24"/>
      <c r="I13" s="66"/>
      <c r="J13" s="66"/>
      <c r="K13" s="66"/>
      <c r="L13" s="10"/>
    </row>
    <row r="14" spans="1:12" ht="12.75">
      <c r="A14" s="26" t="s">
        <v>5</v>
      </c>
      <c r="B14" s="30">
        <v>115200000</v>
      </c>
      <c r="C14" s="30"/>
      <c r="D14" s="45">
        <f>B14+C14</f>
        <v>115200000</v>
      </c>
      <c r="E14" s="30">
        <v>18174210.05</v>
      </c>
      <c r="F14" s="30"/>
      <c r="G14" s="69">
        <f>E14+F14</f>
        <v>18174210.05</v>
      </c>
      <c r="H14" s="24"/>
      <c r="I14" s="66"/>
      <c r="J14" s="66"/>
      <c r="K14" s="66"/>
      <c r="L14" s="10"/>
    </row>
    <row r="15" spans="1:12" ht="15">
      <c r="A15" s="26" t="s">
        <v>9</v>
      </c>
      <c r="B15" s="30">
        <v>5000000</v>
      </c>
      <c r="C15" s="30">
        <v>0</v>
      </c>
      <c r="D15" s="45">
        <f>B15+C15</f>
        <v>5000000</v>
      </c>
      <c r="E15" s="30">
        <v>0</v>
      </c>
      <c r="F15" s="30">
        <v>0</v>
      </c>
      <c r="G15" s="69">
        <f>E15+F15</f>
        <v>0</v>
      </c>
      <c r="H15" s="25"/>
      <c r="I15" s="4"/>
      <c r="J15" s="4"/>
      <c r="K15" s="4"/>
      <c r="L15" s="10"/>
    </row>
    <row r="16" spans="1:12" ht="15.75" thickBot="1">
      <c r="A16" s="26" t="s">
        <v>10</v>
      </c>
      <c r="B16" s="30">
        <v>0</v>
      </c>
      <c r="C16" s="30">
        <v>0</v>
      </c>
      <c r="D16" s="45">
        <f>B16+C16</f>
        <v>0</v>
      </c>
      <c r="E16" s="30">
        <v>0</v>
      </c>
      <c r="F16" s="30">
        <v>0</v>
      </c>
      <c r="G16" s="69">
        <f>E16+F16</f>
        <v>0</v>
      </c>
      <c r="H16" s="25"/>
      <c r="I16" s="5"/>
      <c r="J16" s="5"/>
      <c r="K16" s="4"/>
      <c r="L16" s="10"/>
    </row>
    <row r="17" spans="1:12" ht="15.75" thickBot="1">
      <c r="A17" s="11" t="s">
        <v>8</v>
      </c>
      <c r="B17" s="34">
        <f aca="true" t="shared" si="0" ref="B17:G17">SUM(B14:B16)</f>
        <v>120200000</v>
      </c>
      <c r="C17" s="34">
        <f t="shared" si="0"/>
        <v>0</v>
      </c>
      <c r="D17" s="47">
        <f t="shared" si="0"/>
        <v>120200000</v>
      </c>
      <c r="E17" s="34">
        <f t="shared" si="0"/>
        <v>18174210.05</v>
      </c>
      <c r="F17" s="34">
        <f t="shared" si="0"/>
        <v>0</v>
      </c>
      <c r="G17" s="71">
        <f t="shared" si="0"/>
        <v>18174210.05</v>
      </c>
      <c r="H17" s="25"/>
      <c r="I17" s="4"/>
      <c r="J17" s="4"/>
      <c r="K17" s="4"/>
      <c r="L17" s="10"/>
    </row>
    <row r="18" spans="1:12" ht="15">
      <c r="A18" s="14" t="s">
        <v>11</v>
      </c>
      <c r="B18" s="36"/>
      <c r="C18" s="36"/>
      <c r="D18" s="49"/>
      <c r="E18" s="36"/>
      <c r="F18" s="36"/>
      <c r="G18" s="36"/>
      <c r="H18" s="25"/>
      <c r="I18" s="4"/>
      <c r="J18" s="4"/>
      <c r="K18" s="4"/>
      <c r="L18" s="10"/>
    </row>
    <row r="19" spans="1:12" ht="15.75" thickBot="1">
      <c r="A19" s="26" t="s">
        <v>5</v>
      </c>
      <c r="B19" s="30">
        <v>600000</v>
      </c>
      <c r="C19" s="30">
        <v>0</v>
      </c>
      <c r="D19" s="45">
        <f>B19+C19</f>
        <v>600000</v>
      </c>
      <c r="E19" s="30">
        <v>0</v>
      </c>
      <c r="F19" s="30">
        <v>0</v>
      </c>
      <c r="G19" s="69">
        <f>E19+F19</f>
        <v>0</v>
      </c>
      <c r="H19" s="25"/>
      <c r="I19" s="4"/>
      <c r="J19" s="4"/>
      <c r="K19" s="4"/>
      <c r="L19" s="10"/>
    </row>
    <row r="20" spans="1:12" ht="15.75" thickBot="1">
      <c r="A20" s="11" t="s">
        <v>37</v>
      </c>
      <c r="B20" s="37">
        <f>B19</f>
        <v>600000</v>
      </c>
      <c r="C20" s="37">
        <f>C19</f>
        <v>0</v>
      </c>
      <c r="D20" s="50">
        <f>B20+C20</f>
        <v>600000</v>
      </c>
      <c r="E20" s="37">
        <v>0</v>
      </c>
      <c r="F20" s="37">
        <f>F19</f>
        <v>0</v>
      </c>
      <c r="G20" s="37">
        <f>E20+F20</f>
        <v>0</v>
      </c>
      <c r="H20" s="25"/>
      <c r="I20" s="4"/>
      <c r="J20" s="4"/>
      <c r="K20" s="4"/>
      <c r="L20" s="10"/>
    </row>
    <row r="21" spans="1:12" ht="15">
      <c r="A21" s="11" t="s">
        <v>12</v>
      </c>
      <c r="B21" s="35"/>
      <c r="C21" s="35"/>
      <c r="D21" s="48"/>
      <c r="E21" s="35"/>
      <c r="F21" s="35"/>
      <c r="G21" s="72"/>
      <c r="H21" s="25"/>
      <c r="I21" s="5"/>
      <c r="J21" s="5"/>
      <c r="K21" s="5"/>
      <c r="L21" s="10"/>
    </row>
    <row r="22" spans="1:12" ht="15.75" thickBot="1">
      <c r="A22" s="26" t="s">
        <v>5</v>
      </c>
      <c r="B22" s="30">
        <v>10000000</v>
      </c>
      <c r="C22" s="30">
        <v>0</v>
      </c>
      <c r="D22" s="45">
        <f>B22+C22</f>
        <v>10000000</v>
      </c>
      <c r="E22" s="30">
        <v>4541169.07</v>
      </c>
      <c r="F22" s="30">
        <v>0</v>
      </c>
      <c r="G22" s="69">
        <f>E22+F22</f>
        <v>4541169.07</v>
      </c>
      <c r="H22" s="24"/>
      <c r="I22" s="4"/>
      <c r="J22" s="5"/>
      <c r="K22" s="4"/>
      <c r="L22" s="10"/>
    </row>
    <row r="23" spans="1:12" ht="16.5" thickBot="1">
      <c r="A23" s="11" t="s">
        <v>38</v>
      </c>
      <c r="B23" s="34">
        <f>B22</f>
        <v>10000000</v>
      </c>
      <c r="C23" s="34">
        <f>SUM(C22:C22)</f>
        <v>0</v>
      </c>
      <c r="D23" s="47">
        <f>B23+C23</f>
        <v>10000000</v>
      </c>
      <c r="E23" s="34">
        <f>E22</f>
        <v>4541169.07</v>
      </c>
      <c r="F23" s="34">
        <f>SUM(F22:F22)</f>
        <v>0</v>
      </c>
      <c r="G23" s="71">
        <f>E23+F23</f>
        <v>4541169.07</v>
      </c>
      <c r="H23" s="24"/>
      <c r="I23" s="6"/>
      <c r="J23" s="7"/>
      <c r="K23" s="6"/>
      <c r="L23" s="10"/>
    </row>
    <row r="24" spans="1:12" ht="15">
      <c r="A24" s="11" t="s">
        <v>13</v>
      </c>
      <c r="B24" s="35"/>
      <c r="C24" s="35"/>
      <c r="D24" s="48"/>
      <c r="E24" s="35"/>
      <c r="F24" s="35"/>
      <c r="G24" s="72"/>
      <c r="H24" s="24"/>
      <c r="I24" s="5"/>
      <c r="J24" s="5"/>
      <c r="K24" s="5"/>
      <c r="L24" s="10"/>
    </row>
    <row r="25" spans="1:12" ht="15">
      <c r="A25" s="26" t="s">
        <v>5</v>
      </c>
      <c r="B25" s="30">
        <v>55500000</v>
      </c>
      <c r="C25" s="30">
        <v>0</v>
      </c>
      <c r="D25" s="45">
        <f>B25+C25</f>
        <v>55500000</v>
      </c>
      <c r="E25" s="30">
        <v>12685511.62</v>
      </c>
      <c r="F25" s="30">
        <v>0</v>
      </c>
      <c r="G25" s="69">
        <f>E25+F25</f>
        <v>12685511.62</v>
      </c>
      <c r="H25" s="25"/>
      <c r="I25" s="4"/>
      <c r="J25" s="4"/>
      <c r="K25" s="4"/>
      <c r="L25" s="10"/>
    </row>
    <row r="26" spans="1:12" ht="15.75" thickBot="1">
      <c r="A26" s="26" t="s">
        <v>9</v>
      </c>
      <c r="B26" s="31">
        <v>0</v>
      </c>
      <c r="C26" s="31">
        <v>0</v>
      </c>
      <c r="D26" s="46">
        <f>B26+C26</f>
        <v>0</v>
      </c>
      <c r="E26" s="31">
        <v>0</v>
      </c>
      <c r="F26" s="31">
        <v>0</v>
      </c>
      <c r="G26" s="70">
        <f>E26+F26</f>
        <v>0</v>
      </c>
      <c r="H26" s="25"/>
      <c r="I26" s="4"/>
      <c r="J26" s="4"/>
      <c r="K26" s="4"/>
      <c r="L26" s="10"/>
    </row>
    <row r="27" spans="1:12" ht="16.5" thickBot="1">
      <c r="A27" s="11" t="s">
        <v>14</v>
      </c>
      <c r="B27" s="34">
        <f>SUM(B25:B26)</f>
        <v>55500000</v>
      </c>
      <c r="C27" s="34">
        <f>C25</f>
        <v>0</v>
      </c>
      <c r="D27" s="47">
        <f>B27+C27</f>
        <v>55500000</v>
      </c>
      <c r="E27" s="34">
        <f>SUM(E25:E26)</f>
        <v>12685511.62</v>
      </c>
      <c r="F27" s="34">
        <f>F25</f>
        <v>0</v>
      </c>
      <c r="G27" s="71">
        <f>E27+F27</f>
        <v>12685511.62</v>
      </c>
      <c r="H27" s="24"/>
      <c r="I27" s="6"/>
      <c r="J27" s="6"/>
      <c r="K27" s="6"/>
      <c r="L27" s="10"/>
    </row>
    <row r="28" spans="1:12" ht="15">
      <c r="A28" s="11" t="s">
        <v>15</v>
      </c>
      <c r="B28" s="35"/>
      <c r="C28" s="35"/>
      <c r="D28" s="48"/>
      <c r="E28" s="35"/>
      <c r="F28" s="35"/>
      <c r="G28" s="72"/>
      <c r="H28" s="24"/>
      <c r="I28" s="5"/>
      <c r="J28" s="5"/>
      <c r="K28" s="5"/>
      <c r="L28" s="10"/>
    </row>
    <row r="29" spans="1:12" ht="15.75" thickBot="1">
      <c r="A29" s="26" t="s">
        <v>5</v>
      </c>
      <c r="B29" s="30">
        <v>3000000</v>
      </c>
      <c r="C29" s="30">
        <v>0</v>
      </c>
      <c r="D29" s="45">
        <f>B29+C29</f>
        <v>3000000</v>
      </c>
      <c r="E29" s="30">
        <v>1920</v>
      </c>
      <c r="F29" s="30">
        <v>0</v>
      </c>
      <c r="G29" s="69">
        <f>E29+F29</f>
        <v>1920</v>
      </c>
      <c r="H29" s="25"/>
      <c r="I29" s="4"/>
      <c r="J29" s="4"/>
      <c r="K29" s="4"/>
      <c r="L29" s="10"/>
    </row>
    <row r="30" spans="1:12" ht="16.5" thickBot="1">
      <c r="A30" s="11" t="s">
        <v>16</v>
      </c>
      <c r="B30" s="34">
        <f>SUM(B29:B29)</f>
        <v>3000000</v>
      </c>
      <c r="C30" s="34">
        <f>SUM(C29:C29)</f>
        <v>0</v>
      </c>
      <c r="D30" s="47">
        <f>B30+C30</f>
        <v>3000000</v>
      </c>
      <c r="E30" s="34">
        <f>SUM(E29:E29)</f>
        <v>1920</v>
      </c>
      <c r="F30" s="34">
        <f>SUM(F29:F29)</f>
        <v>0</v>
      </c>
      <c r="G30" s="71">
        <f>E30+F30</f>
        <v>1920</v>
      </c>
      <c r="H30" s="24"/>
      <c r="I30" s="6"/>
      <c r="J30" s="6"/>
      <c r="K30" s="6"/>
      <c r="L30" s="10"/>
    </row>
    <row r="31" spans="1:12" ht="15">
      <c r="A31" s="11" t="s">
        <v>17</v>
      </c>
      <c r="B31" s="35"/>
      <c r="C31" s="35"/>
      <c r="D31" s="48"/>
      <c r="E31" s="35"/>
      <c r="F31" s="35"/>
      <c r="G31" s="72"/>
      <c r="H31" s="24"/>
      <c r="I31" s="5"/>
      <c r="J31" s="5"/>
      <c r="K31" s="5"/>
      <c r="L31" s="10"/>
    </row>
    <row r="32" spans="1:12" ht="15">
      <c r="A32" s="26" t="s">
        <v>5</v>
      </c>
      <c r="B32" s="30">
        <v>40000000</v>
      </c>
      <c r="C32" s="30">
        <v>0</v>
      </c>
      <c r="D32" s="45">
        <f>B32+C32</f>
        <v>40000000</v>
      </c>
      <c r="E32" s="30">
        <v>6742154.07</v>
      </c>
      <c r="F32" s="30">
        <v>0</v>
      </c>
      <c r="G32" s="69">
        <f>E32+F32</f>
        <v>6742154.07</v>
      </c>
      <c r="H32" s="25"/>
      <c r="I32" s="4"/>
      <c r="J32" s="4"/>
      <c r="K32" s="4"/>
      <c r="L32" s="10"/>
    </row>
    <row r="33" spans="1:12" ht="15">
      <c r="A33" s="26" t="s">
        <v>9</v>
      </c>
      <c r="B33" s="31">
        <v>0</v>
      </c>
      <c r="C33" s="31">
        <v>0</v>
      </c>
      <c r="D33" s="46">
        <f>B33+C33</f>
        <v>0</v>
      </c>
      <c r="E33" s="31">
        <v>0</v>
      </c>
      <c r="F33" s="31">
        <v>0</v>
      </c>
      <c r="G33" s="70">
        <f>E33+F33</f>
        <v>0</v>
      </c>
      <c r="H33" s="25"/>
      <c r="I33" s="4"/>
      <c r="J33" s="4"/>
      <c r="K33" s="4"/>
      <c r="L33" s="10"/>
    </row>
    <row r="34" spans="1:12" ht="15.75" thickBot="1">
      <c r="A34" s="26" t="s">
        <v>10</v>
      </c>
      <c r="B34" s="31">
        <v>0</v>
      </c>
      <c r="C34" s="31">
        <v>0</v>
      </c>
      <c r="D34" s="46">
        <f>B34+C34</f>
        <v>0</v>
      </c>
      <c r="E34" s="31">
        <v>0</v>
      </c>
      <c r="F34" s="31">
        <v>0</v>
      </c>
      <c r="G34" s="70">
        <f>E34+F34</f>
        <v>0</v>
      </c>
      <c r="H34" s="25"/>
      <c r="I34" s="4"/>
      <c r="J34" s="4"/>
      <c r="K34" s="4"/>
      <c r="L34" s="10"/>
    </row>
    <row r="35" spans="1:12" ht="16.5" thickBot="1">
      <c r="A35" s="11" t="s">
        <v>18</v>
      </c>
      <c r="B35" s="34">
        <f>B32+B33+B34</f>
        <v>40000000</v>
      </c>
      <c r="C35" s="34">
        <f>C33+C34</f>
        <v>0</v>
      </c>
      <c r="D35" s="47">
        <f>B35+C35</f>
        <v>40000000</v>
      </c>
      <c r="E35" s="34">
        <f>E32+E33+E34</f>
        <v>6742154.07</v>
      </c>
      <c r="F35" s="34">
        <f>F33+F34</f>
        <v>0</v>
      </c>
      <c r="G35" s="71">
        <f>E35+F35</f>
        <v>6742154.07</v>
      </c>
      <c r="H35" s="24"/>
      <c r="I35" s="6"/>
      <c r="J35" s="6"/>
      <c r="K35" s="6"/>
      <c r="L35" s="10"/>
    </row>
    <row r="36" spans="1:12" ht="15">
      <c r="A36" s="11" t="s">
        <v>19</v>
      </c>
      <c r="B36" s="35"/>
      <c r="C36" s="35"/>
      <c r="D36" s="48"/>
      <c r="E36" s="35"/>
      <c r="F36" s="35"/>
      <c r="G36" s="72"/>
      <c r="H36" s="24"/>
      <c r="I36" s="5"/>
      <c r="J36" s="5"/>
      <c r="K36" s="5"/>
      <c r="L36" s="10"/>
    </row>
    <row r="37" spans="1:19" ht="15">
      <c r="A37" s="26" t="s">
        <v>5</v>
      </c>
      <c r="B37" s="30">
        <v>33995000</v>
      </c>
      <c r="C37" s="30"/>
      <c r="D37" s="45">
        <f>B37+C37</f>
        <v>33995000</v>
      </c>
      <c r="E37" s="30">
        <v>10962384.94</v>
      </c>
      <c r="F37" s="30"/>
      <c r="G37" s="69">
        <f>E37+F37</f>
        <v>10962384.94</v>
      </c>
      <c r="H37" s="25"/>
      <c r="I37" s="4"/>
      <c r="J37" s="2"/>
      <c r="K37" s="4"/>
      <c r="L37" s="10"/>
      <c r="Q37" s="1"/>
      <c r="R37" s="4"/>
      <c r="S37" s="5"/>
    </row>
    <row r="38" spans="1:19" ht="15">
      <c r="A38" s="13" t="s">
        <v>20</v>
      </c>
      <c r="B38" s="30">
        <v>0</v>
      </c>
      <c r="C38" s="30">
        <v>7120000</v>
      </c>
      <c r="D38" s="45">
        <f>B38+C38</f>
        <v>7120000</v>
      </c>
      <c r="E38" s="30">
        <v>0</v>
      </c>
      <c r="F38" s="30">
        <v>2654000</v>
      </c>
      <c r="G38" s="69">
        <f>E38+F38</f>
        <v>2654000</v>
      </c>
      <c r="H38" s="25"/>
      <c r="I38" s="5"/>
      <c r="J38" s="65"/>
      <c r="K38" s="5"/>
      <c r="L38" s="10"/>
      <c r="Q38" s="1"/>
      <c r="R38" s="5"/>
      <c r="S38" s="5"/>
    </row>
    <row r="39" spans="1:19" ht="15.75">
      <c r="A39" s="26" t="s">
        <v>9</v>
      </c>
      <c r="B39" s="30">
        <v>0</v>
      </c>
      <c r="C39" s="30">
        <v>6288000</v>
      </c>
      <c r="D39" s="45">
        <f>B39+C39</f>
        <v>6288000</v>
      </c>
      <c r="E39" s="30">
        <v>0</v>
      </c>
      <c r="F39" s="30">
        <v>2143000</v>
      </c>
      <c r="G39" s="69">
        <f>E39+F39</f>
        <v>2143000</v>
      </c>
      <c r="H39" s="25"/>
      <c r="I39" s="4"/>
      <c r="J39" s="65"/>
      <c r="K39" s="4"/>
      <c r="L39" s="10"/>
      <c r="Q39" s="3"/>
      <c r="R39" s="5"/>
      <c r="S39" s="5"/>
    </row>
    <row r="40" spans="1:19" ht="16.5" thickBot="1">
      <c r="A40" s="26" t="s">
        <v>10</v>
      </c>
      <c r="B40" s="31">
        <v>0</v>
      </c>
      <c r="C40" s="31">
        <v>500000</v>
      </c>
      <c r="D40" s="46">
        <f>B40+C40</f>
        <v>500000</v>
      </c>
      <c r="E40" s="31">
        <v>0</v>
      </c>
      <c r="F40" s="31">
        <v>0</v>
      </c>
      <c r="G40" s="70">
        <f>E40+F40</f>
        <v>0</v>
      </c>
      <c r="H40" s="25"/>
      <c r="I40" s="4"/>
      <c r="J40" s="5"/>
      <c r="K40" s="4"/>
      <c r="L40" s="10"/>
      <c r="Q40" s="3"/>
      <c r="R40" s="5"/>
      <c r="S40" s="5"/>
    </row>
    <row r="41" spans="1:19" ht="16.5" thickBot="1">
      <c r="A41" s="11" t="s">
        <v>22</v>
      </c>
      <c r="B41" s="38">
        <f>B37</f>
        <v>33995000</v>
      </c>
      <c r="C41" s="38">
        <f>C38+C39+C40</f>
        <v>13908000</v>
      </c>
      <c r="D41" s="51">
        <f>B41+C41</f>
        <v>47903000</v>
      </c>
      <c r="E41" s="38">
        <f>E37</f>
        <v>10962384.94</v>
      </c>
      <c r="F41" s="38">
        <f>F38+F39+F40</f>
        <v>4797000</v>
      </c>
      <c r="G41" s="73">
        <f>E41+F41</f>
        <v>15759384.94</v>
      </c>
      <c r="H41" s="25"/>
      <c r="I41" s="4"/>
      <c r="J41" s="5"/>
      <c r="K41" s="4"/>
      <c r="L41" s="10"/>
      <c r="Q41" s="3"/>
      <c r="R41" s="5"/>
      <c r="S41" s="5"/>
    </row>
    <row r="42" spans="1:19" ht="16.5" thickBot="1">
      <c r="A42" s="11" t="s">
        <v>21</v>
      </c>
      <c r="B42" s="34"/>
      <c r="C42" s="34"/>
      <c r="D42" s="47"/>
      <c r="E42" s="34"/>
      <c r="F42" s="34"/>
      <c r="G42" s="71"/>
      <c r="K42" s="5"/>
      <c r="L42" s="10"/>
      <c r="Q42" s="3"/>
      <c r="R42" s="6"/>
      <c r="S42" s="7"/>
    </row>
    <row r="43" spans="1:12" ht="15.75" thickBot="1">
      <c r="A43" s="26" t="s">
        <v>5</v>
      </c>
      <c r="B43" s="32">
        <v>43514000</v>
      </c>
      <c r="C43" s="32">
        <v>0</v>
      </c>
      <c r="D43" s="52">
        <f>B43+C43</f>
        <v>43514000</v>
      </c>
      <c r="E43" s="32">
        <v>9722986.34</v>
      </c>
      <c r="F43" s="32">
        <v>0</v>
      </c>
      <c r="G43" s="74">
        <f>E43+F43</f>
        <v>9722986.34</v>
      </c>
      <c r="K43" s="5"/>
      <c r="L43" s="10"/>
    </row>
    <row r="44" spans="1:12" ht="16.5" thickBot="1">
      <c r="A44" s="11" t="s">
        <v>23</v>
      </c>
      <c r="B44" s="34">
        <f>B43</f>
        <v>43514000</v>
      </c>
      <c r="C44" s="34">
        <v>0</v>
      </c>
      <c r="D44" s="47">
        <f>B44+C44</f>
        <v>43514000</v>
      </c>
      <c r="E44" s="34">
        <f>E43</f>
        <v>9722986.34</v>
      </c>
      <c r="F44" s="34">
        <v>0</v>
      </c>
      <c r="G44" s="71">
        <f>E44+F44</f>
        <v>9722986.34</v>
      </c>
      <c r="K44" s="6"/>
      <c r="L44" s="10"/>
    </row>
    <row r="45" spans="1:12" ht="15">
      <c r="A45" s="11" t="s">
        <v>24</v>
      </c>
      <c r="B45" s="35"/>
      <c r="C45" s="35"/>
      <c r="D45" s="48"/>
      <c r="E45" s="35"/>
      <c r="F45" s="35"/>
      <c r="G45" s="72"/>
      <c r="H45" s="24"/>
      <c r="I45" s="5"/>
      <c r="J45" s="5"/>
      <c r="K45" s="5"/>
      <c r="L45" s="10"/>
    </row>
    <row r="46" spans="1:12" ht="15.75" thickBot="1">
      <c r="A46" s="26" t="s">
        <v>5</v>
      </c>
      <c r="B46" s="30">
        <v>13500000</v>
      </c>
      <c r="C46" s="30">
        <v>0</v>
      </c>
      <c r="D46" s="45">
        <f>B46+C46</f>
        <v>13500000</v>
      </c>
      <c r="E46" s="30">
        <v>4840385.52</v>
      </c>
      <c r="F46" s="30">
        <v>0</v>
      </c>
      <c r="G46" s="69">
        <f>E46+F46</f>
        <v>4840385.52</v>
      </c>
      <c r="H46" s="25"/>
      <c r="I46" s="5"/>
      <c r="J46" s="5"/>
      <c r="K46" s="5"/>
      <c r="L46" s="10"/>
    </row>
    <row r="47" spans="1:12" ht="15.75" thickBot="1">
      <c r="A47" s="11" t="s">
        <v>25</v>
      </c>
      <c r="B47" s="34">
        <f>SUM(B46:B46)</f>
        <v>13500000</v>
      </c>
      <c r="C47" s="34">
        <f>SUM(C46:C46)</f>
        <v>0</v>
      </c>
      <c r="D47" s="47">
        <f>B47+C47</f>
        <v>13500000</v>
      </c>
      <c r="E47" s="34">
        <f>SUM(E46:E46)</f>
        <v>4840385.52</v>
      </c>
      <c r="F47" s="34">
        <f>SUM(F46:F46)</f>
        <v>0</v>
      </c>
      <c r="G47" s="71">
        <f>E47+F47</f>
        <v>4840385.52</v>
      </c>
      <c r="H47" s="24"/>
      <c r="I47" s="5"/>
      <c r="J47" s="4"/>
      <c r="K47" s="4"/>
      <c r="L47" s="10"/>
    </row>
    <row r="48" spans="1:12" ht="15">
      <c r="A48" s="11" t="s">
        <v>26</v>
      </c>
      <c r="B48" s="35"/>
      <c r="C48" s="35"/>
      <c r="D48" s="48"/>
      <c r="E48" s="35"/>
      <c r="F48" s="35"/>
      <c r="G48" s="72"/>
      <c r="H48" s="24"/>
      <c r="I48" s="5"/>
      <c r="J48" s="5"/>
      <c r="K48" s="5"/>
      <c r="L48" s="10"/>
    </row>
    <row r="49" spans="1:12" ht="15">
      <c r="A49" s="26" t="s">
        <v>5</v>
      </c>
      <c r="B49" s="30">
        <v>27534000</v>
      </c>
      <c r="C49" s="30">
        <v>0</v>
      </c>
      <c r="D49" s="45">
        <f>B49+C49</f>
        <v>27534000</v>
      </c>
      <c r="E49" s="30">
        <v>10085793.02</v>
      </c>
      <c r="F49" s="30">
        <v>0</v>
      </c>
      <c r="G49" s="69">
        <f>E49+F49</f>
        <v>10085793.02</v>
      </c>
      <c r="H49" s="24"/>
      <c r="I49" s="4"/>
      <c r="J49" s="5"/>
      <c r="K49" s="4"/>
      <c r="L49" s="10"/>
    </row>
    <row r="50" spans="1:12" ht="15">
      <c r="A50" s="26" t="s">
        <v>40</v>
      </c>
      <c r="B50" s="31">
        <v>0</v>
      </c>
      <c r="C50" s="31">
        <v>11205000</v>
      </c>
      <c r="D50" s="46"/>
      <c r="E50" s="31">
        <v>0</v>
      </c>
      <c r="F50" s="31">
        <v>6221043.48</v>
      </c>
      <c r="G50" s="70"/>
      <c r="H50" s="24"/>
      <c r="I50" s="4"/>
      <c r="J50" s="5"/>
      <c r="K50" s="4"/>
      <c r="L50" s="10"/>
    </row>
    <row r="51" spans="1:12" ht="15">
      <c r="A51" s="26" t="s">
        <v>9</v>
      </c>
      <c r="B51" s="31">
        <v>4500000</v>
      </c>
      <c r="C51" s="31">
        <v>36000000</v>
      </c>
      <c r="D51" s="46">
        <f>C51</f>
        <v>36000000</v>
      </c>
      <c r="E51" s="31">
        <v>0</v>
      </c>
      <c r="F51" s="31">
        <v>15000</v>
      </c>
      <c r="G51" s="70">
        <f>F51</f>
        <v>15000</v>
      </c>
      <c r="H51" s="24"/>
      <c r="I51" s="4"/>
      <c r="J51" s="5"/>
      <c r="K51" s="4"/>
      <c r="L51" s="10"/>
    </row>
    <row r="52" spans="1:12" ht="15.75" thickBot="1">
      <c r="A52" s="15" t="s">
        <v>10</v>
      </c>
      <c r="B52" s="31">
        <v>5000000</v>
      </c>
      <c r="C52" s="31">
        <v>0</v>
      </c>
      <c r="D52" s="46">
        <f>B52+C52</f>
        <v>5000000</v>
      </c>
      <c r="E52" s="31">
        <v>0</v>
      </c>
      <c r="F52" s="31">
        <v>0</v>
      </c>
      <c r="G52" s="70">
        <f>E52+F52</f>
        <v>0</v>
      </c>
      <c r="H52" s="24"/>
      <c r="I52" s="4"/>
      <c r="J52" s="5"/>
      <c r="K52" s="4"/>
      <c r="L52" s="10"/>
    </row>
    <row r="53" spans="1:12" ht="13.5" thickBot="1">
      <c r="A53" s="11" t="s">
        <v>27</v>
      </c>
      <c r="B53" s="34">
        <f>B49+B50+B51+B52</f>
        <v>37034000</v>
      </c>
      <c r="C53" s="34">
        <f>C49+C50+C51+C52</f>
        <v>47205000</v>
      </c>
      <c r="D53" s="47">
        <f>B53+C53</f>
        <v>84239000</v>
      </c>
      <c r="E53" s="34">
        <f>E49+E50+E51+E52</f>
        <v>10085793.02</v>
      </c>
      <c r="F53" s="34">
        <f>F49+F50+F51+F52</f>
        <v>6236043.48</v>
      </c>
      <c r="G53" s="71">
        <f>E53+F53</f>
        <v>16321836.5</v>
      </c>
      <c r="H53" s="64"/>
      <c r="I53" s="61"/>
      <c r="J53" s="65"/>
      <c r="K53" s="61"/>
      <c r="L53" s="10"/>
    </row>
    <row r="54" spans="1:12" ht="13.5" thickBot="1">
      <c r="A54" s="11" t="s">
        <v>29</v>
      </c>
      <c r="B54" s="39"/>
      <c r="C54" s="39"/>
      <c r="D54" s="53"/>
      <c r="E54" s="39"/>
      <c r="F54" s="39"/>
      <c r="G54" s="75"/>
      <c r="H54" s="64"/>
      <c r="I54" s="61"/>
      <c r="J54" s="65"/>
      <c r="K54" s="61"/>
      <c r="L54" s="10"/>
    </row>
    <row r="55" spans="1:12" ht="13.5" thickBot="1">
      <c r="A55" s="26" t="s">
        <v>5</v>
      </c>
      <c r="B55" s="33">
        <v>14800000</v>
      </c>
      <c r="C55" s="33">
        <v>0</v>
      </c>
      <c r="D55" s="54">
        <f>B55+C55</f>
        <v>14800000</v>
      </c>
      <c r="E55" s="33">
        <v>2276804.37</v>
      </c>
      <c r="F55" s="33">
        <v>0</v>
      </c>
      <c r="G55" s="76">
        <f>E55+F55</f>
        <v>2276804.37</v>
      </c>
      <c r="H55" s="64"/>
      <c r="I55" s="61"/>
      <c r="J55" s="65"/>
      <c r="K55" s="61"/>
      <c r="L55" s="10"/>
    </row>
    <row r="56" spans="1:12" ht="13.5" thickBot="1">
      <c r="A56" s="11" t="s">
        <v>28</v>
      </c>
      <c r="B56" s="39">
        <f>B55</f>
        <v>14800000</v>
      </c>
      <c r="C56" s="39">
        <f>C55</f>
        <v>0</v>
      </c>
      <c r="D56" s="53">
        <f>B56+C56</f>
        <v>14800000</v>
      </c>
      <c r="E56" s="39">
        <f>E55</f>
        <v>2276804.37</v>
      </c>
      <c r="F56" s="39">
        <f>F55</f>
        <v>0</v>
      </c>
      <c r="G56" s="75">
        <f>E56+F56</f>
        <v>2276804.37</v>
      </c>
      <c r="H56" s="64"/>
      <c r="I56" s="61"/>
      <c r="J56" s="65"/>
      <c r="K56" s="61"/>
      <c r="L56" s="10"/>
    </row>
    <row r="57" spans="1:12" ht="17.25" customHeight="1">
      <c r="A57" s="11" t="s">
        <v>30</v>
      </c>
      <c r="B57" s="40"/>
      <c r="C57" s="40"/>
      <c r="D57" s="55"/>
      <c r="E57" s="40"/>
      <c r="F57" s="40"/>
      <c r="G57" s="77"/>
      <c r="H57" s="64"/>
      <c r="I57" s="61"/>
      <c r="J57" s="65"/>
      <c r="K57" s="61"/>
      <c r="L57" s="10"/>
    </row>
    <row r="58" spans="1:12" ht="18.75" customHeight="1">
      <c r="A58" s="26" t="s">
        <v>5</v>
      </c>
      <c r="B58" s="30">
        <v>13076000</v>
      </c>
      <c r="C58" s="30"/>
      <c r="D58" s="45">
        <f>B58</f>
        <v>13076000</v>
      </c>
      <c r="E58" s="30">
        <v>3076955.75</v>
      </c>
      <c r="F58" s="30"/>
      <c r="G58" s="69">
        <f>E58</f>
        <v>3076955.75</v>
      </c>
      <c r="H58" s="24"/>
      <c r="I58" s="6"/>
      <c r="J58" s="6"/>
      <c r="K58" s="6"/>
      <c r="L58" s="10"/>
    </row>
    <row r="59" spans="1:7" ht="16.5" customHeight="1">
      <c r="A59" s="13" t="s">
        <v>20</v>
      </c>
      <c r="B59" s="30">
        <v>0</v>
      </c>
      <c r="C59" s="30">
        <v>240000</v>
      </c>
      <c r="D59" s="45">
        <f>C59</f>
        <v>240000</v>
      </c>
      <c r="E59" s="30">
        <v>0</v>
      </c>
      <c r="F59" s="30">
        <v>48000</v>
      </c>
      <c r="G59" s="69">
        <f>F59</f>
        <v>48000</v>
      </c>
    </row>
    <row r="60" spans="1:7" ht="12.75">
      <c r="A60" s="26" t="s">
        <v>9</v>
      </c>
      <c r="B60" s="30">
        <v>350000</v>
      </c>
      <c r="C60" s="30">
        <v>0</v>
      </c>
      <c r="D60" s="45">
        <f>B60+C60</f>
        <v>350000</v>
      </c>
      <c r="E60" s="30">
        <v>0</v>
      </c>
      <c r="F60" s="30">
        <v>623000</v>
      </c>
      <c r="G60" s="69">
        <f>E60+F60</f>
        <v>623000</v>
      </c>
    </row>
    <row r="61" spans="1:7" ht="13.5" thickBot="1">
      <c r="A61" s="26" t="s">
        <v>10</v>
      </c>
      <c r="B61" s="30">
        <v>0</v>
      </c>
      <c r="C61" s="30">
        <v>0</v>
      </c>
      <c r="D61" s="45"/>
      <c r="E61" s="30">
        <v>0</v>
      </c>
      <c r="F61" s="30">
        <v>0</v>
      </c>
      <c r="G61" s="69"/>
    </row>
    <row r="62" spans="1:7" ht="20.25" customHeight="1" thickBot="1">
      <c r="A62" s="11" t="s">
        <v>31</v>
      </c>
      <c r="B62" s="41">
        <f>B58+B59+B60</f>
        <v>13426000</v>
      </c>
      <c r="C62" s="41">
        <f>C59+C60+C61</f>
        <v>240000</v>
      </c>
      <c r="D62" s="56">
        <f>B62+C62</f>
        <v>13666000</v>
      </c>
      <c r="E62" s="41">
        <f>E58+E59+E60</f>
        <v>3076955.75</v>
      </c>
      <c r="F62" s="41">
        <f>F59+F60+F61</f>
        <v>671000</v>
      </c>
      <c r="G62" s="78">
        <f>E62+F62</f>
        <v>3747955.75</v>
      </c>
    </row>
    <row r="63" spans="1:7" ht="18" customHeight="1">
      <c r="A63" s="11" t="s">
        <v>32</v>
      </c>
      <c r="B63" s="30"/>
      <c r="C63" s="30"/>
      <c r="D63" s="45"/>
      <c r="E63" s="30"/>
      <c r="F63" s="30"/>
      <c r="G63" s="69"/>
    </row>
    <row r="64" spans="1:7" ht="18.75" customHeight="1" thickBot="1">
      <c r="A64" s="26" t="s">
        <v>5</v>
      </c>
      <c r="B64" s="30">
        <v>12000000</v>
      </c>
      <c r="C64" s="30">
        <v>0</v>
      </c>
      <c r="D64" s="45">
        <f>B64</f>
        <v>12000000</v>
      </c>
      <c r="E64" s="30">
        <v>4048217.39</v>
      </c>
      <c r="F64" s="30">
        <v>0</v>
      </c>
      <c r="G64" s="69">
        <f>E64</f>
        <v>4048217.39</v>
      </c>
    </row>
    <row r="65" spans="1:7" ht="22.5" customHeight="1" thickBot="1">
      <c r="A65" s="11" t="s">
        <v>33</v>
      </c>
      <c r="B65" s="41">
        <f>B64</f>
        <v>12000000</v>
      </c>
      <c r="C65" s="41">
        <f>C64</f>
        <v>0</v>
      </c>
      <c r="D65" s="56">
        <f>B65+C65</f>
        <v>12000000</v>
      </c>
      <c r="E65" s="41">
        <f>E64</f>
        <v>4048217.39</v>
      </c>
      <c r="F65" s="41">
        <f>F64</f>
        <v>0</v>
      </c>
      <c r="G65" s="78">
        <f>E65+F65</f>
        <v>4048217.39</v>
      </c>
    </row>
    <row r="66" spans="1:7" ht="18.75" customHeight="1">
      <c r="A66" s="11" t="s">
        <v>34</v>
      </c>
      <c r="B66" s="30"/>
      <c r="C66" s="30"/>
      <c r="D66" s="45"/>
      <c r="E66" s="30"/>
      <c r="F66" s="30"/>
      <c r="G66" s="69"/>
    </row>
    <row r="67" spans="1:7" ht="21.75" customHeight="1">
      <c r="A67" s="26" t="s">
        <v>5</v>
      </c>
      <c r="B67" s="30">
        <v>233231000</v>
      </c>
      <c r="C67" s="30"/>
      <c r="D67" s="45">
        <f>B67+C67</f>
        <v>233231000</v>
      </c>
      <c r="E67" s="30">
        <v>76615441.34</v>
      </c>
      <c r="F67" s="30">
        <v>0</v>
      </c>
      <c r="G67" s="69">
        <f>E67+F67</f>
        <v>76615441.34</v>
      </c>
    </row>
    <row r="68" spans="1:7" ht="21.75" customHeight="1">
      <c r="A68" s="26" t="s">
        <v>20</v>
      </c>
      <c r="B68" s="30">
        <v>0</v>
      </c>
      <c r="C68" s="30">
        <v>0</v>
      </c>
      <c r="D68" s="45">
        <v>0</v>
      </c>
      <c r="E68" s="30">
        <v>0</v>
      </c>
      <c r="F68" s="30">
        <v>31000</v>
      </c>
      <c r="G68" s="69">
        <f>E68+F68</f>
        <v>31000</v>
      </c>
    </row>
    <row r="69" spans="1:7" ht="18" customHeight="1">
      <c r="A69" s="26" t="s">
        <v>9</v>
      </c>
      <c r="B69" s="30">
        <v>6000000</v>
      </c>
      <c r="C69" s="30">
        <v>0</v>
      </c>
      <c r="D69" s="45">
        <f>B69+C69</f>
        <v>6000000</v>
      </c>
      <c r="E69" s="30">
        <v>0</v>
      </c>
      <c r="F69" s="30">
        <v>0</v>
      </c>
      <c r="G69" s="69">
        <f>E69+F69</f>
        <v>0</v>
      </c>
    </row>
    <row r="70" spans="1:7" ht="18" customHeight="1">
      <c r="A70" s="26" t="s">
        <v>36</v>
      </c>
      <c r="B70" s="30">
        <v>10000000</v>
      </c>
      <c r="C70" s="30"/>
      <c r="D70" s="45"/>
      <c r="E70" s="30">
        <v>0</v>
      </c>
      <c r="F70" s="30">
        <v>0</v>
      </c>
      <c r="G70" s="69">
        <v>0</v>
      </c>
    </row>
    <row r="71" spans="1:7" ht="20.25" customHeight="1" thickBot="1">
      <c r="A71" s="26" t="s">
        <v>10</v>
      </c>
      <c r="B71" s="30">
        <v>0</v>
      </c>
      <c r="C71" s="30">
        <v>0</v>
      </c>
      <c r="D71" s="45">
        <f>C71</f>
        <v>0</v>
      </c>
      <c r="E71" s="30">
        <v>0</v>
      </c>
      <c r="F71" s="30">
        <v>0</v>
      </c>
      <c r="G71" s="69">
        <f>F71</f>
        <v>0</v>
      </c>
    </row>
    <row r="72" spans="1:7" ht="18" customHeight="1">
      <c r="A72" s="27" t="s">
        <v>35</v>
      </c>
      <c r="B72" s="38">
        <f>SUM(B67:B71)</f>
        <v>249231000</v>
      </c>
      <c r="C72" s="38">
        <f>C69+C71</f>
        <v>0</v>
      </c>
      <c r="D72" s="51">
        <f>B72+C72</f>
        <v>249231000</v>
      </c>
      <c r="E72" s="38">
        <f>SUM(E67:E71)</f>
        <v>76615441.34</v>
      </c>
      <c r="F72" s="38">
        <f>F69+F71+SUM(F67:F71)</f>
        <v>31000</v>
      </c>
      <c r="G72" s="73">
        <f>E72+F72</f>
        <v>76646441.34</v>
      </c>
    </row>
    <row r="73" spans="1:7" ht="22.5" customHeight="1" thickBot="1">
      <c r="A73" s="29" t="s">
        <v>39</v>
      </c>
      <c r="B73" s="34">
        <f>B12+B17+B20+B23+B27+B30+B35+B41+B44+B47+B53+B56+B62+B65+B72</f>
        <v>670600000</v>
      </c>
      <c r="C73" s="34">
        <f>C12+C17+C20+C23+C27+C30+C35+C41+C44+C47+C53+C62+C72</f>
        <v>61353000</v>
      </c>
      <c r="D73" s="47">
        <f>B73+C73</f>
        <v>731953000</v>
      </c>
      <c r="E73" s="34">
        <f>E12+E17+E20+E23+E27+E30+E35+E41+E44+E47+E53+E56+E62+E65+E72</f>
        <v>164387400.95</v>
      </c>
      <c r="F73" s="34">
        <f>F12+F17+F20+F23+F27+F30+F35+F41+F44+F47+F53+F62+F72</f>
        <v>11735043.48</v>
      </c>
      <c r="G73" s="71">
        <f>E73+F73</f>
        <v>176122444.42999998</v>
      </c>
    </row>
    <row r="74" spans="2:4" ht="12.75">
      <c r="B74" s="16"/>
      <c r="C74" s="22"/>
      <c r="D74" s="16"/>
    </row>
    <row r="75" spans="2:4" ht="12.75">
      <c r="B75" s="16"/>
      <c r="C75" s="22"/>
      <c r="D75" s="16"/>
    </row>
    <row r="76" spans="1:4" ht="12.75">
      <c r="A76" s="28"/>
      <c r="B76" s="16"/>
      <c r="C76" s="22"/>
      <c r="D76" s="16"/>
    </row>
    <row r="77" spans="2:4" ht="12.75">
      <c r="B77" s="16"/>
      <c r="C77" s="22"/>
      <c r="D77" s="16"/>
    </row>
    <row r="78" spans="2:4" ht="12.75">
      <c r="B78" s="16"/>
      <c r="C78" s="22"/>
      <c r="D78" s="16"/>
    </row>
  </sheetData>
  <sheetProtection sheet="1" formatCells="0" formatColumns="0" formatRows="0" insertColumns="0" insertRows="0"/>
  <mergeCells count="12">
    <mergeCell ref="J38:J39"/>
    <mergeCell ref="I13:I14"/>
    <mergeCell ref="K53:K57"/>
    <mergeCell ref="A1:D1"/>
    <mergeCell ref="A3:D3"/>
    <mergeCell ref="H53:H57"/>
    <mergeCell ref="I53:I57"/>
    <mergeCell ref="J53:J57"/>
    <mergeCell ref="J13:J14"/>
    <mergeCell ref="K13:K14"/>
    <mergeCell ref="A5:G5"/>
    <mergeCell ref="K7:K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6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SO IRIG</dc:creator>
  <cp:keywords/>
  <dc:description/>
  <cp:lastModifiedBy>Ilija</cp:lastModifiedBy>
  <cp:lastPrinted>2016-07-26T11:55:10Z</cp:lastPrinted>
  <dcterms:created xsi:type="dcterms:W3CDTF">2007-12-10T06:25:16Z</dcterms:created>
  <dcterms:modified xsi:type="dcterms:W3CDTF">2016-07-26T11:56:02Z</dcterms:modified>
  <cp:category/>
  <cp:version/>
  <cp:contentType/>
  <cp:contentStatus/>
</cp:coreProperties>
</file>